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60" windowWidth="18855" windowHeight="11475"/>
  </bookViews>
  <sheets>
    <sheet name="для публикации" sheetId="1" r:id="rId1"/>
  </sheets>
  <definedNames>
    <definedName name="_xlnm.Print_Titles" localSheetId="0">'для публикации'!$A:$A,'для публикации'!$2:$4</definedName>
    <definedName name="_xlnm.Print_Area" localSheetId="0">'для публикации'!$A$1:$R$34</definedName>
  </definedNames>
  <calcPr calcId="124519"/>
</workbook>
</file>

<file path=xl/calcChain.xml><?xml version="1.0" encoding="utf-8"?>
<calcChain xmlns="http://schemas.openxmlformats.org/spreadsheetml/2006/main">
  <c r="N33" i="1"/>
  <c r="N32"/>
  <c r="Q31"/>
  <c r="Q34" s="1"/>
  <c r="P31"/>
  <c r="P34" s="1"/>
  <c r="O31"/>
  <c r="O34" s="1"/>
  <c r="N31"/>
  <c r="M31"/>
  <c r="M34" s="1"/>
  <c r="L31"/>
  <c r="K31"/>
  <c r="K34" s="1"/>
  <c r="J31"/>
  <c r="M27"/>
  <c r="Q26"/>
  <c r="P26"/>
  <c r="O26"/>
  <c r="N26"/>
  <c r="M26"/>
  <c r="L26"/>
  <c r="K26"/>
  <c r="J26"/>
  <c r="Q22"/>
  <c r="P22"/>
  <c r="O22"/>
  <c r="N22"/>
  <c r="M22"/>
  <c r="L22"/>
  <c r="K22"/>
  <c r="J22"/>
  <c r="N14"/>
  <c r="M14"/>
  <c r="L14"/>
  <c r="K14"/>
  <c r="J14"/>
  <c r="J6"/>
  <c r="Q5"/>
  <c r="P5"/>
  <c r="O5"/>
  <c r="M5"/>
  <c r="K5"/>
  <c r="L34" l="1"/>
  <c r="J5"/>
  <c r="J34" s="1"/>
  <c r="L5"/>
  <c r="N5"/>
  <c r="N34" s="1"/>
</calcChain>
</file>

<file path=xl/comments1.xml><?xml version="1.0" encoding="utf-8"?>
<comments xmlns="http://schemas.openxmlformats.org/spreadsheetml/2006/main">
  <authors>
    <author>bazarnova</author>
  </authors>
  <commentList>
    <comment ref="L6" authorId="0">
      <text>
        <r>
          <rPr>
            <b/>
            <sz val="9"/>
            <color indexed="81"/>
            <rFont val="Tahoma"/>
            <family val="2"/>
            <charset val="204"/>
          </rPr>
          <t>bazarnova:</t>
        </r>
        <r>
          <rPr>
            <sz val="9"/>
            <color indexed="81"/>
            <rFont val="Tahoma"/>
            <family val="2"/>
            <charset val="204"/>
          </rPr>
          <t xml:space="preserve">
проверить</t>
        </r>
      </text>
    </comment>
    <comment ref="L26" authorId="0">
      <text>
        <r>
          <rPr>
            <b/>
            <sz val="9"/>
            <color indexed="81"/>
            <rFont val="Tahoma"/>
            <family val="2"/>
            <charset val="204"/>
          </rPr>
          <t>bazarnova:</t>
        </r>
        <r>
          <rPr>
            <sz val="9"/>
            <color indexed="81"/>
            <rFont val="Tahoma"/>
            <family val="2"/>
            <charset val="204"/>
          </rPr>
          <t xml:space="preserve">
в 2018 снижение на 25%</t>
        </r>
      </text>
    </comment>
  </commentList>
</comments>
</file>

<file path=xl/sharedStrings.xml><?xml version="1.0" encoding="utf-8"?>
<sst xmlns="http://schemas.openxmlformats.org/spreadsheetml/2006/main" count="224" uniqueCount="111">
  <si>
    <t>Информация о нормативных, целевых и фискальных характеристиках налоговых расходов Златоустовского городского округа</t>
  </si>
  <si>
    <t>№ п.п. по перечню</t>
  </si>
  <si>
    <t>Краткое наименование налогового расхода</t>
  </si>
  <si>
    <t>I. Нормативные характеристики налоговых расходов ЗГО</t>
  </si>
  <si>
    <t>II. Целевые характеристики налоговых расходов ЗГО</t>
  </si>
  <si>
    <t>III. Фискальные характеристики налогового расхода ЗГО</t>
  </si>
  <si>
    <t>Куратор налогового расхода Златоустовского городского округа</t>
  </si>
  <si>
    <t>Решения Собрания депутатов Златоустовского городского округа (далее – решения СД ЗГО), их структурные единицы, которыми предусматриваются налоговые льготы, освобождения и иные преференции по налогам</t>
  </si>
  <si>
    <t>Категории плательщиков налогов, для которых предусмотрены налоговые льготы, освобождения и иные преференции</t>
  </si>
  <si>
    <t>Целевая категория налогового расхода ЗГО</t>
  </si>
  <si>
    <t>Вид налоговых льгот, освобождений и иных преференций, определяющий особенности предоставленных отдельным категориям плательщиков налогов преимуществ по сравнению с другими плательщиками</t>
  </si>
  <si>
    <t>Размер налоговой ставки, в пределах которой предоставляются налоговые льготы, освобождения и иные преференции по налогам (%)</t>
  </si>
  <si>
    <t>Наименование муниципальной программы Златоустовского городского округа, наименование нормативно-правового акта, определяющего цели социально-экономической политики Златоустовского городского округа, не относящиеся к муниципальным программам Златоустокого городского округа, в целях реализации которых установлены налоговые расходы</t>
  </si>
  <si>
    <t>Структурные элементы муниципальной программы Златоустовского городского округа, нормативного провового акта, определяющего цели социально-экономической политики Златоустовского городского округа, не относящиеся к муниципальным программам Златоустовского городского округа, в целях реализации которых установлены налоговые расходы</t>
  </si>
  <si>
    <t>Объем налоговых льгот, освобождений и иных преференций, предоставленных для плательщиков налогов, в соответствии с решениями СД ЗГО (тыс. рублей)</t>
  </si>
  <si>
    <t>Факт 
за 2016 г.</t>
  </si>
  <si>
    <t>Факт 
за 2017 г.</t>
  </si>
  <si>
    <t>Факт 
за 2018 г.</t>
  </si>
  <si>
    <t>Факт 
за 2019 г.</t>
  </si>
  <si>
    <t>Оценка 
на 2020 г.</t>
  </si>
  <si>
    <t>Оценка 
на 2021 г.</t>
  </si>
  <si>
    <t>Оценка 
на 2022 г.</t>
  </si>
  <si>
    <t>Оценка 
на 2023 г.</t>
  </si>
  <si>
    <t>Земельный налог</t>
  </si>
  <si>
    <t xml:space="preserve">Пониженная ставка 0,2% земельного налога в отношении земельных участков, предоставленных для размещения  гаражей (закрытых автостоянок боксового типа) и погребов </t>
  </si>
  <si>
    <t>Решение Собрания депутатов Златоустовского городского округа от 10 октября 2011 г. N 57-ЗГО "Об установлении земельного налога" (п.2/пп.2)</t>
  </si>
  <si>
    <t>Физические лица/
юридические лица</t>
  </si>
  <si>
    <t xml:space="preserve">Социальная </t>
  </si>
  <si>
    <t>снижение ставки с 1,5%  до 0,2%</t>
  </si>
  <si>
    <t>Постановление Администрации Златоустовского городского округа от 28.11.2019 г. №461-П "Об утверждении муниципальной
Программы Златоустовского городского
округа "Социальная защита населения
Златоустовского городского округа"</t>
  </si>
  <si>
    <t>Подпрограмма "Развитие системы социальной защиты
населения Златоустовского городского округа"</t>
  </si>
  <si>
    <t>Управление социальной защиты населения Златоустовского городского округа</t>
  </si>
  <si>
    <t xml:space="preserve">Освобождение от уплаты земельного налога Героев Советского Союза, Героев Российской Федерации, полных кавалеров ордена Славы
</t>
  </si>
  <si>
    <t>Решение Собрания депутатов Златоустовского городского округа от 10 октября 2011 г. N 57-ЗГО "Об установлении земельного налога" (п.3/пп.2)</t>
  </si>
  <si>
    <t>Физические лица</t>
  </si>
  <si>
    <t>освобождение от налогообложения</t>
  </si>
  <si>
    <t>Освобождение уплаты земельного налога инвалидов I, II, III группы</t>
  </si>
  <si>
    <t>Решение Собрания депутатов Златоустовского городского округа от 10 октября 2011 г. N 57-ЗГО "Об установлении земельного налога" (п.3/пп.3)</t>
  </si>
  <si>
    <t>Постановление Администрации Златоустовского городского округа от 28.11.2019 г. №461-П "Об утверждении муниципальной
Программы Златоустовского городского
округа «Социальная защита населения
Златоустовского городского округа"</t>
  </si>
  <si>
    <t xml:space="preserve">Освобождение от уплаты земельного налога инвалидов с детства </t>
  </si>
  <si>
    <t>Решение Собрания депутатов Златоустовского городского округа от 10 октября 2011 г. N 57-ЗГО "Об установлении земельного налога" (п.3/пп.4)</t>
  </si>
  <si>
    <t>Освобождение от уплаты земельного налога Ветеранов и инвалидов Великой Отечественной войны, а также ветеранов и инвалидов боевых действий</t>
  </si>
  <si>
    <t>Решение Собрания депутатов Златоустовского городского округа от 10 октября 2011 г. N 57-ЗГО "Об установлении земельного налога" (п.3/пп.5)</t>
  </si>
  <si>
    <t>Освобождение от  уплаты земельного налога физических лиц, подвергшихся радиационному воздействию вследствие катастроф: на Чернобыльской АЭС, на производственном объединении "Маяк" и ядерных испытаний на Семипалатинском полигоне</t>
  </si>
  <si>
    <t>Решение Собрания депутатов Златоустовского городского округа от 10 октября 2011 г. N 57-ЗГО "Об установлении земельного налога" (п.3/пп.6)</t>
  </si>
  <si>
    <t>Освобождение от  уплаты земельного налога пенсионеров в возрасте свыше 70 лет, реабилитированных граждан</t>
  </si>
  <si>
    <t>Решение Собрания депутатов Златоустовского городского округа от 10 октября 2011 г. N 57-ЗГО "Об установлении земельного налога" (п.3/пп.9)</t>
  </si>
  <si>
    <t>Освобождение от уплаты земельного налога в отношении земельных участков, предоставленных для ведения садоводства и огородничества, в том числе за земли общего пользования</t>
  </si>
  <si>
    <t>Решение Собрания депутатов Златоустовского городского округа от 10 октября 2011 г. N 57-ЗГО "Об установлении земельного налога" (п.3/пп.10)</t>
  </si>
  <si>
    <t>Физические лица
/юридические лица</t>
  </si>
  <si>
    <t>Постановление Администрации Златоустовского городского округа от 20.12.2019 г. № 510-П "Об утверждении муниципальной
программы Златоустовского городского
округа "Развитие сельского хозяйства
и поддержка ведения садоводства
и огородничества для собственных нужд
на территории Златоустовского
городского округа"</t>
  </si>
  <si>
    <t>Отдел развития сельских территорий, сельского хозяйства и регулирования потребительского рынка</t>
  </si>
  <si>
    <t xml:space="preserve">Уменьшение суммы земельного налога для организаций, осуществляющих благотворительную деятельность по приоритетным направлениям благотворительной деятельности </t>
  </si>
  <si>
    <t>Решение Собрания депутатов Златоустовского городского округа от 10 октября 2011 г. N 57-ЗГО "Об установлении земельного налога" (п.3/пп.11)</t>
  </si>
  <si>
    <t>Юридические лица</t>
  </si>
  <si>
    <t>уменьшение исчисленной суммы налога не более 50%</t>
  </si>
  <si>
    <t>Управление социальной защиты населения Златоустовского городского округа, Муниципальное казённое учреждение Управление по физической культуре и спорту Златоустовского городского округа, Муниципальное казённое учреждение Управление образования и молодёжной политики Златоустовского городского округа, Муниципальное казённое учреждение Управление культуры Златоустовского городского округа</t>
  </si>
  <si>
    <t>9.1</t>
  </si>
  <si>
    <r>
      <t xml:space="preserve">Уменьшение суммы земельного налога для организаций, осуществляющих оказание материальной помощи </t>
    </r>
    <r>
      <rPr>
        <b/>
        <sz val="10"/>
        <color theme="1"/>
        <rFont val="Times New Roman"/>
        <family val="1"/>
        <charset val="204"/>
      </rPr>
      <t xml:space="preserve">муниципальным учреждениям </t>
    </r>
    <r>
      <rPr>
        <sz val="10"/>
        <color theme="1"/>
        <rFont val="Times New Roman"/>
        <family val="1"/>
        <charset val="204"/>
      </rPr>
      <t>для детей-сирот и детей, оставшихся без попечения родителей</t>
    </r>
  </si>
  <si>
    <t>9.2</t>
  </si>
  <si>
    <t>Уменьшение суммы земельного налога до 50 % для организаций, осуществляющих оказание материальной помощи муниципальным специализированным учреждениям для детей с отклонениями в развитии</t>
  </si>
  <si>
    <t>Постановление Администрации Златоустовского городского округа от 14.11.2017 г. №499-П "Об утверждении муниципальной программы Златоустовского городского округа "Развитие образования и молодежной политики Златоустовского городского округа"</t>
  </si>
  <si>
    <t xml:space="preserve">Мероприятие "Организация предоставления дошкольного, общего и дополнительного образования детей" Подпрограммы "Развитие образования Златоустовского городского округа"; </t>
  </si>
  <si>
    <t>Управление образования и молодёжной политики Златоустовского городского округа</t>
  </si>
  <si>
    <t>9.3</t>
  </si>
  <si>
    <t xml:space="preserve">Уменьшение суммы земельного налога для организаций, осуществляющих оказание материальной помощи социально-реабилитационным центрам для несовершеннолетних </t>
  </si>
  <si>
    <t>9.4</t>
  </si>
  <si>
    <t>Уменьшение суммы земельного налога для организаций, осуществляющих оказание адресной помощи детям, находящимся под опекой (попечительством)</t>
  </si>
  <si>
    <t>9.5</t>
  </si>
  <si>
    <t>Уменьшение суммы земельного налога для организаций, осуществляющих оказание материальной помощи малоимущим, многодетным и неполным семьям, семьям с детьми-инвалидами</t>
  </si>
  <si>
    <t>9.6</t>
  </si>
  <si>
    <t>Уменьшение суммы земельного налога для организаций, осуществляющих оказание помощи муниципальным детско-юношеским спортивным школам</t>
  </si>
  <si>
    <t>Постановление Администрации Златоустовского городского округа от 30.12.2015 г. №524-П "Об утверждении муниципальной программы Златоустовского городского округа "Развитие физической культуры и спорта в Златоустовском городском округе"</t>
  </si>
  <si>
    <t>Мероприятие "Организация деятельности учреждений в сфере физической культуры и спорта" Подпрограммы "Развитие и содержание учреждений в области спорта"</t>
  </si>
  <si>
    <t>Муниципальное казённое учреждение Управление по физической культуре и спорту Златоустовского городского округа</t>
  </si>
  <si>
    <t>9.7</t>
  </si>
  <si>
    <t>Уменьшение суммы земельного налога для организаций, осуществляющих оказание помощи муниципальным образовательным учреждениям дополнительного образования детей</t>
  </si>
  <si>
    <t>Постановление Администрации Златоустовского городского округа от 14.11.2017 г. №499-П "Об утверждении муниципальной программы Златоустовского городского округа "Развитие образования и молодежной политики Златоустовского городского округа"; Постановление Администрации Златоустовского городского округа от 30.12.2015 г. №521-П "Об утверждении муниципальной программы "Развитие культуры в Златоустовском городском округе"</t>
  </si>
  <si>
    <t>Мероприятие "Организация предоставления дошкольного, общего и дополнительного образования детей" Подпрограммы "Развитие образования Златоустовского городского округа"; Мероприятие "Организация предоставления услуг дополнительного образования детей в сфере культуры и искусства"</t>
  </si>
  <si>
    <t>Муниципальное казённое учреждение Управление образования и молодёжной политики Златоустовского городского округа, Муниципальное казённое учреждение Управление культуры Златоустовского городского округа</t>
  </si>
  <si>
    <t>Налог на имущество физических лиц</t>
  </si>
  <si>
    <t>Освобождение от уплаты налога на имущество физических лиц граждан, признанных малоимущими</t>
  </si>
  <si>
    <t>Решение Собрания депутатов Златоустовского городского округа от 26 ноября 2015 г. N 71-ЗГО "О введении на территории Златоустовского городского округа налога на имущество физических лиц" (п.6/п.п.1)</t>
  </si>
  <si>
    <t>Освобождение от уплаты налога на имущество физических лиц родителей (усыновителей, опекунов, попечителей), имеющих детей-инвалидов</t>
  </si>
  <si>
    <t>Решение Собрания депутатов Златоустовского городского округа от 26 ноября 2015 г. N 71-ЗГО "О введении на территории Златоустовского городского округа налога на имущество физических лиц"  (п.6/п.п.2)</t>
  </si>
  <si>
    <t>Освобождение от уплаты налога на имущество физических лиц детей-сирот и детей, оставшихся без попечения родителей; лиц из числа детей-сирот и детей, оставшихся без попечения родителей, в возрасте от 18 до 23 лет, обучающихся в образовательных учреждениях на очной форме обучения</t>
  </si>
  <si>
    <t>Решение Собрания депутатов Златоустовского городского округа от 26 ноября 2015 г. N 71-ЗГО "О введении на территории Златоустовского городского округа налога на имущество физических лиц" (п.6/п.п.3)</t>
  </si>
  <si>
    <t>Пониженная ставка 1,5% налога на имущество физических лиц в отношении объектов налогообложения, включенных в перечень, определяемый в соответствии с пунктом 7 статьи 378.2 Налогового Кодекса РФ и предусмотренных абзацем вторым пункта 10 статьи 378.2 Налогового кодекса РФ</t>
  </si>
  <si>
    <t xml:space="preserve">Решение Собрания депутатов Златоустовского городского округа Челябинской области от 26 ноября 2015 г. N 71-ЗГО "О введении на территории Златоустовского городского округа налога на имущество физических лиц" (п.2)
</t>
  </si>
  <si>
    <t>Индивидуальные предприниматели/физические лица</t>
  </si>
  <si>
    <t>Стимулирующая</t>
  </si>
  <si>
    <t xml:space="preserve">снижение ставки с 2%  до 1,5%  </t>
  </si>
  <si>
    <t>Муниципальная программа Златоустовского городского округа "Экономическое развитие и инновационная экономика монопрофильного муниципального образования Российской Федерации - Златоустовский городской округ"</t>
  </si>
  <si>
    <t>Подпрограмма "Развитие малого и среднего предпринимательства в монопрофильном муниципальном образовании Российской Федерации - Златоустовский городской округ"</t>
  </si>
  <si>
    <t>Экономическое управление Златоустовского городского округа</t>
  </si>
  <si>
    <t xml:space="preserve">Уменьшение суммы налога на имущество физических лиц на 50 процентов для индивидуальных предпринимателей, зарегистрированных до 18.03.2020 года, в отношении объектов налогообложения, включенных в перечень, определяемый в соответствии с пунктом 7 статьи 378.2 Налогового кодекса Российской Федерации, и объектов налогообложения, предусмотренных абзацем вторым пункта 10 статьи 378.2 Налогового кодекса Российской Федерации. </t>
  </si>
  <si>
    <t xml:space="preserve">Решение Собрания депутатов Златоустовского городского округа Челябинской области от 26 ноября 2015 г. N 71-ЗГО "О введении на территории Златоустовского городского округа налога на имущество физических лиц" (п.3.1)
</t>
  </si>
  <si>
    <t>Индивидуальные предприниматели</t>
  </si>
  <si>
    <t xml:space="preserve">снижение ставки с 2%  до 0,75%  </t>
  </si>
  <si>
    <t>Уменьшение суммы налога на имущество физических лиц на сумму сниженной ими арендной платы за 2020 год, но не более чем на 50 процентов от суммы налога на имущество физических лиц, подлежащей уплате за объекты недвижимого имущества индивидуальным предпринимателям, основным видом деятельности которых является деятельность с ОКВЭД 68.20 «Аренда и управление собственным или арендованным недвижимым имуществом», являющимся арендодателями переданных в аренду объектов недвижимого имущества (за исключением жилых помещений)</t>
  </si>
  <si>
    <t xml:space="preserve">Решение Собрания депутатов Златоустовского городского округа Челябинской области от 26 ноября 2015 г. N 71-ЗГО "О введении на территории Златоустовского городского округа налога на имущество физических лиц" (п.3.2)
</t>
  </si>
  <si>
    <t>Единый налог на вмененный доход для отдельных видов предпринимательской деятельности</t>
  </si>
  <si>
    <t xml:space="preserve">Уменьшение ставки единого налога на вменённый доход для отдельных видов деятельности на 50 процентов в отношении налогоплательщиков, осуществляющих виды предпринимательской деятельности в наиболее пострадавших отраслях экономики в соответствии с перечнем, утверждённым постановлением Правительства Российской Федерации  </t>
  </si>
  <si>
    <t>Решение Собрания депутатов Златоустовского городского округа от 5 сентября 2005 г. N 24-ЗГО "О системе налогообложения в виде единого налога на вмененный доход для
 отдельных видов деятельности" (п. 2.1)</t>
  </si>
  <si>
    <t>Юридические лица/Индивидуальные предприниматели</t>
  </si>
  <si>
    <t xml:space="preserve">снижение ставки с 15%  до 7,5%  </t>
  </si>
  <si>
    <t>Установление значения корректирующего коэффициента базовой доходности К2 менее "1" по единому налогу на вмененный доход для определённых видов предпринимательской деятельности</t>
  </si>
  <si>
    <t>Решение Собрания депутатов Златоустовского городского округа от 5 сентября 2005 г. N 24-ЗГО "О системе налогообложения в виде единого налога на вмененный доход для
 отдельных видов деятельности" (п.3)</t>
  </si>
  <si>
    <t>установление коэффициента
К2 &lt;1</t>
  </si>
  <si>
    <t>К2=1</t>
  </si>
  <si>
    <t>Итого объем выпадающих доходов бюджета Златоустовского городского округа, от предоставления льгот и понижающих ставок</t>
  </si>
</sst>
</file>

<file path=xl/styles.xml><?xml version="1.0" encoding="utf-8"?>
<styleSheet xmlns="http://schemas.openxmlformats.org/spreadsheetml/2006/main">
  <fonts count="14">
    <font>
      <sz val="11"/>
      <color theme="1"/>
      <name val="Calibri"/>
      <family val="2"/>
      <charset val="204"/>
      <scheme val="minor"/>
    </font>
    <font>
      <b/>
      <sz val="16"/>
      <color theme="1"/>
      <name val="Times New Roman"/>
      <family val="1"/>
      <charset val="204"/>
    </font>
    <font>
      <sz val="10"/>
      <color theme="1"/>
      <name val="Calibri"/>
      <family val="2"/>
      <charset val="204"/>
      <scheme val="minor"/>
    </font>
    <font>
      <sz val="10"/>
      <color theme="1"/>
      <name val="Times New Roman"/>
      <family val="1"/>
      <charset val="204"/>
    </font>
    <font>
      <b/>
      <sz val="10"/>
      <color theme="1"/>
      <name val="Times New Roman"/>
      <family val="1"/>
      <charset val="204"/>
    </font>
    <font>
      <sz val="12"/>
      <name val="Times New Roman"/>
      <family val="1"/>
      <charset val="204"/>
    </font>
    <font>
      <b/>
      <sz val="11"/>
      <color theme="1"/>
      <name val="Times New Roman"/>
      <family val="1"/>
      <charset val="204"/>
    </font>
    <font>
      <b/>
      <sz val="18"/>
      <color theme="1"/>
      <name val="Times New Roman"/>
      <family val="1"/>
      <charset val="204"/>
    </font>
    <font>
      <sz val="12"/>
      <color theme="1"/>
      <name val="Times New Roman"/>
      <family val="1"/>
      <charset val="204"/>
    </font>
    <font>
      <sz val="11"/>
      <color theme="1"/>
      <name val="Times New Roman"/>
      <family val="1"/>
      <charset val="204"/>
    </font>
    <font>
      <b/>
      <sz val="14"/>
      <color theme="1"/>
      <name val="Calibri"/>
      <family val="2"/>
      <charset val="204"/>
      <scheme val="minor"/>
    </font>
    <font>
      <sz val="14"/>
      <color theme="1"/>
      <name val="Calibri"/>
      <family val="2"/>
      <charset val="204"/>
      <scheme val="minor"/>
    </font>
    <font>
      <b/>
      <sz val="9"/>
      <color indexed="81"/>
      <name val="Tahoma"/>
      <family val="2"/>
      <charset val="204"/>
    </font>
    <font>
      <sz val="9"/>
      <color indexed="81"/>
      <name val="Tahoma"/>
      <family val="2"/>
      <charset val="204"/>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8">
    <xf numFmtId="0" fontId="0" fillId="0" borderId="0" xfId="0"/>
    <xf numFmtId="0" fontId="1" fillId="0" borderId="0" xfId="0" applyFont="1"/>
    <xf numFmtId="0" fontId="2" fillId="0" borderId="0" xfId="0" applyFont="1"/>
    <xf numFmtId="0" fontId="2" fillId="0" borderId="0" xfId="0" applyFont="1" applyAlignment="1"/>
    <xf numFmtId="0" fontId="5" fillId="0" borderId="1" xfId="0" applyFont="1" applyFill="1" applyBorder="1" applyAlignment="1">
      <alignment horizontal="center" vertical="center" wrapText="1"/>
    </xf>
    <xf numFmtId="0" fontId="6" fillId="2" borderId="3" xfId="0" applyFont="1" applyFill="1" applyBorder="1" applyAlignment="1">
      <alignment vertical="center" wrapText="1"/>
    </xf>
    <xf numFmtId="0" fontId="7" fillId="2" borderId="4" xfId="0" applyFont="1" applyFill="1" applyBorder="1" applyAlignment="1">
      <alignment vertical="center" wrapText="1"/>
    </xf>
    <xf numFmtId="0" fontId="6" fillId="2" borderId="4" xfId="0" applyFont="1" applyFill="1" applyBorder="1" applyAlignment="1">
      <alignment vertical="center" wrapText="1"/>
    </xf>
    <xf numFmtId="0" fontId="6" fillId="2" borderId="10" xfId="0" applyFont="1" applyFill="1" applyBorder="1" applyAlignment="1">
      <alignment vertical="center" wrapText="1"/>
    </xf>
    <xf numFmtId="3" fontId="6" fillId="2" borderId="1" xfId="0" applyNumberFormat="1" applyFont="1" applyFill="1" applyBorder="1" applyAlignment="1">
      <alignment horizontal="center" vertical="center" wrapText="1"/>
    </xf>
    <xf numFmtId="0" fontId="2" fillId="0" borderId="0" xfId="0" applyFont="1" applyFill="1"/>
    <xf numFmtId="0" fontId="3" fillId="0" borderId="1" xfId="0" applyFont="1" applyBorder="1" applyAlignment="1">
      <alignment horizontal="center" vertical="top" wrapText="1"/>
    </xf>
    <xf numFmtId="0" fontId="8" fillId="0" borderId="1" xfId="0" applyFont="1" applyBorder="1" applyAlignment="1">
      <alignment horizontal="center" vertical="top" wrapText="1"/>
    </xf>
    <xf numFmtId="0" fontId="9" fillId="0" borderId="1" xfId="0" applyFont="1" applyFill="1" applyBorder="1" applyAlignment="1">
      <alignment horizontal="center" vertical="top" wrapText="1"/>
    </xf>
    <xf numFmtId="2" fontId="9" fillId="0" borderId="1" xfId="0" applyNumberFormat="1" applyFont="1" applyFill="1" applyBorder="1" applyAlignment="1">
      <alignment horizontal="center" vertical="top" wrapText="1"/>
    </xf>
    <xf numFmtId="3" fontId="5" fillId="0" borderId="1" xfId="0" applyNumberFormat="1" applyFont="1" applyFill="1" applyBorder="1" applyAlignment="1">
      <alignment horizontal="center" vertical="top"/>
    </xf>
    <xf numFmtId="3" fontId="9" fillId="0" borderId="1" xfId="0" applyNumberFormat="1" applyFont="1" applyBorder="1" applyAlignment="1">
      <alignment horizontal="center" vertical="top" wrapText="1"/>
    </xf>
    <xf numFmtId="3" fontId="8"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3" fontId="8" fillId="0" borderId="1" xfId="0" applyNumberFormat="1" applyFont="1" applyBorder="1" applyAlignment="1">
      <alignment horizontal="center" vertical="top" wrapText="1"/>
    </xf>
    <xf numFmtId="3" fontId="8" fillId="0" borderId="6" xfId="0" applyNumberFormat="1" applyFont="1" applyFill="1" applyBorder="1" applyAlignment="1">
      <alignment horizontal="center" vertical="top" wrapText="1"/>
    </xf>
    <xf numFmtId="3" fontId="5" fillId="0" borderId="1" xfId="0" applyNumberFormat="1" applyFont="1" applyFill="1" applyBorder="1" applyAlignment="1">
      <alignment horizontal="center" vertical="top" wrapText="1"/>
    </xf>
    <xf numFmtId="49" fontId="3" fillId="0" borderId="1" xfId="0" applyNumberFormat="1" applyFont="1" applyBorder="1" applyAlignment="1">
      <alignment horizontal="center" vertical="top" wrapText="1"/>
    </xf>
    <xf numFmtId="49" fontId="3" fillId="3" borderId="1" xfId="0" applyNumberFormat="1" applyFont="1" applyFill="1" applyBorder="1" applyAlignment="1">
      <alignment horizontal="center" vertical="top" wrapText="1"/>
    </xf>
    <xf numFmtId="0" fontId="3" fillId="3" borderId="1" xfId="0" applyFont="1" applyFill="1" applyBorder="1" applyAlignment="1">
      <alignment horizontal="center" vertical="top" wrapText="1"/>
    </xf>
    <xf numFmtId="49" fontId="6" fillId="2" borderId="3" xfId="0" applyNumberFormat="1" applyFont="1" applyFill="1" applyBorder="1" applyAlignment="1">
      <alignment vertical="top" wrapText="1"/>
    </xf>
    <xf numFmtId="49" fontId="6" fillId="2" borderId="4" xfId="0" applyNumberFormat="1" applyFont="1" applyFill="1" applyBorder="1" applyAlignment="1">
      <alignment vertical="top" wrapText="1"/>
    </xf>
    <xf numFmtId="49" fontId="6" fillId="2" borderId="10" xfId="0" applyNumberFormat="1" applyFont="1" applyFill="1" applyBorder="1" applyAlignment="1">
      <alignment vertical="top" wrapText="1"/>
    </xf>
    <xf numFmtId="3" fontId="6" fillId="2" borderId="1" xfId="0" applyNumberFormat="1" applyFont="1" applyFill="1" applyBorder="1" applyAlignment="1">
      <alignment horizontal="center" vertical="top" wrapText="1"/>
    </xf>
    <xf numFmtId="0" fontId="3" fillId="0" borderId="10" xfId="0" applyFont="1" applyBorder="1" applyAlignment="1">
      <alignment horizontal="center" vertical="top" wrapText="1"/>
    </xf>
    <xf numFmtId="0" fontId="6" fillId="2" borderId="3" xfId="0" applyFont="1" applyFill="1" applyBorder="1" applyAlignment="1">
      <alignment vertical="top" wrapText="1"/>
    </xf>
    <xf numFmtId="0" fontId="6" fillId="2" borderId="3" xfId="0" applyFont="1" applyFill="1" applyBorder="1" applyAlignment="1">
      <alignment vertical="top"/>
    </xf>
    <xf numFmtId="0" fontId="6" fillId="2" borderId="4" xfId="0" applyFont="1" applyFill="1" applyBorder="1" applyAlignment="1">
      <alignment vertical="top" wrapText="1"/>
    </xf>
    <xf numFmtId="0" fontId="6" fillId="2" borderId="10" xfId="0" applyFont="1" applyFill="1" applyBorder="1" applyAlignment="1">
      <alignment vertical="top" wrapText="1"/>
    </xf>
    <xf numFmtId="0" fontId="6" fillId="2" borderId="1" xfId="0" applyFont="1" applyFill="1" applyBorder="1" applyAlignment="1">
      <alignment horizontal="center" vertical="top" wrapText="1"/>
    </xf>
    <xf numFmtId="1" fontId="6" fillId="2" borderId="1" xfId="0" applyNumberFormat="1" applyFont="1" applyFill="1" applyBorder="1" applyAlignment="1">
      <alignment horizontal="center" vertical="top" wrapText="1"/>
    </xf>
    <xf numFmtId="0" fontId="8" fillId="0" borderId="1" xfId="0" applyFont="1" applyFill="1" applyBorder="1" applyAlignment="1">
      <alignment horizontal="center" vertical="top" wrapText="1"/>
    </xf>
    <xf numFmtId="1" fontId="8" fillId="0" borderId="1" xfId="0" applyNumberFormat="1" applyFont="1" applyFill="1" applyBorder="1" applyAlignment="1">
      <alignment horizontal="center" vertical="top" wrapText="1"/>
    </xf>
    <xf numFmtId="0" fontId="10" fillId="2" borderId="3" xfId="0" applyFont="1" applyFill="1" applyBorder="1" applyAlignment="1"/>
    <xf numFmtId="0" fontId="10" fillId="2" borderId="4" xfId="0" applyFont="1" applyFill="1" applyBorder="1" applyAlignment="1"/>
    <xf numFmtId="0" fontId="10" fillId="2" borderId="10" xfId="0" applyFont="1" applyFill="1" applyBorder="1" applyAlignment="1"/>
    <xf numFmtId="0" fontId="11" fillId="2" borderId="1" xfId="0" applyFont="1" applyFill="1" applyBorder="1" applyAlignment="1">
      <alignment horizontal="left"/>
    </xf>
    <xf numFmtId="3" fontId="2" fillId="0" borderId="0" xfId="0" applyNumberFormat="1" applyFont="1"/>
    <xf numFmtId="3" fontId="5" fillId="0" borderId="1" xfId="0" applyNumberFormat="1" applyFont="1" applyFill="1" applyBorder="1" applyAlignment="1">
      <alignment horizontal="center" vertical="top" wrapText="1"/>
    </xf>
    <xf numFmtId="3" fontId="5" fillId="0" borderId="2" xfId="0" applyNumberFormat="1" applyFont="1" applyFill="1" applyBorder="1" applyAlignment="1">
      <alignment horizontal="center" vertical="top" wrapText="1"/>
    </xf>
    <xf numFmtId="3" fontId="5" fillId="0" borderId="5" xfId="0" applyNumberFormat="1" applyFont="1" applyFill="1" applyBorder="1" applyAlignment="1">
      <alignment horizontal="center" vertical="top" wrapText="1"/>
    </xf>
    <xf numFmtId="3" fontId="5" fillId="0" borderId="6" xfId="0" applyNumberFormat="1" applyFont="1" applyFill="1" applyBorder="1" applyAlignment="1">
      <alignment horizontal="center" vertical="top" wrapText="1"/>
    </xf>
    <xf numFmtId="0" fontId="3" fillId="0" borderId="1" xfId="0" applyFont="1" applyBorder="1" applyAlignment="1">
      <alignment horizontal="center" vertical="top" wrapText="1"/>
    </xf>
    <xf numFmtId="0" fontId="9" fillId="0" borderId="1" xfId="0" applyFont="1" applyFill="1" applyBorder="1" applyAlignment="1">
      <alignment horizontal="center" vertical="top" wrapText="1"/>
    </xf>
    <xf numFmtId="2" fontId="9" fillId="0" borderId="2" xfId="0" applyNumberFormat="1" applyFont="1" applyFill="1" applyBorder="1" applyAlignment="1">
      <alignment horizontal="center" vertical="top" wrapText="1"/>
    </xf>
    <xf numFmtId="2" fontId="9" fillId="0" borderId="5" xfId="0" applyNumberFormat="1" applyFont="1" applyFill="1" applyBorder="1" applyAlignment="1">
      <alignment horizontal="center" vertical="top" wrapText="1"/>
    </xf>
    <xf numFmtId="2" fontId="9" fillId="0" borderId="6" xfId="0" applyNumberFormat="1" applyFont="1" applyFill="1" applyBorder="1" applyAlignment="1">
      <alignment horizontal="center" vertical="top" wrapText="1"/>
    </xf>
    <xf numFmtId="3" fontId="8" fillId="0" borderId="1" xfId="0" applyNumberFormat="1" applyFont="1" applyBorder="1" applyAlignment="1">
      <alignment horizontal="center" vertical="top"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8" fillId="0" borderId="1" xfId="0" applyFont="1" applyBorder="1" applyAlignment="1">
      <alignment horizontal="center" vertical="top" wrapText="1"/>
    </xf>
    <xf numFmtId="0" fontId="3" fillId="0" borderId="2" xfId="0" applyFont="1" applyBorder="1" applyAlignment="1">
      <alignment horizontal="center" vertical="center" wrapText="1"/>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R42"/>
  <sheetViews>
    <sheetView tabSelected="1" view="pageBreakPreview" topLeftCell="A27" zoomScale="60" zoomScaleNormal="71" workbookViewId="0">
      <selection activeCell="I36" sqref="I36:R43"/>
    </sheetView>
  </sheetViews>
  <sheetFormatPr defaultRowHeight="12.75"/>
  <cols>
    <col min="1" max="1" width="4.140625" style="2" customWidth="1"/>
    <col min="2" max="2" width="27" style="2" customWidth="1"/>
    <col min="3" max="3" width="29.5703125" style="3" customWidth="1"/>
    <col min="4" max="4" width="20.140625" style="3" customWidth="1"/>
    <col min="5" max="5" width="12.85546875" style="2" customWidth="1"/>
    <col min="6" max="6" width="15.85546875" style="2" customWidth="1"/>
    <col min="7" max="7" width="10.42578125" style="2" customWidth="1"/>
    <col min="8" max="8" width="39.28515625" style="2" customWidth="1"/>
    <col min="9" max="9" width="26.7109375" style="2" customWidth="1"/>
    <col min="10" max="17" width="11.5703125" style="2" customWidth="1"/>
    <col min="18" max="18" width="17" style="2" customWidth="1"/>
    <col min="19" max="16384" width="9.140625" style="2"/>
  </cols>
  <sheetData>
    <row r="1" spans="1:18" ht="20.25">
      <c r="A1" s="1" t="s">
        <v>0</v>
      </c>
    </row>
    <row r="2" spans="1:18" ht="15" customHeight="1">
      <c r="A2" s="54" t="s">
        <v>1</v>
      </c>
      <c r="B2" s="63" t="s">
        <v>2</v>
      </c>
      <c r="C2" s="64" t="s">
        <v>3</v>
      </c>
      <c r="D2" s="65"/>
      <c r="E2" s="66" t="s">
        <v>4</v>
      </c>
      <c r="F2" s="66"/>
      <c r="G2" s="66"/>
      <c r="H2" s="66"/>
      <c r="I2" s="66"/>
      <c r="J2" s="67" t="s">
        <v>5</v>
      </c>
      <c r="K2" s="67"/>
      <c r="L2" s="67"/>
      <c r="M2" s="67"/>
      <c r="N2" s="67"/>
      <c r="O2" s="67"/>
      <c r="P2" s="67"/>
      <c r="Q2" s="67"/>
      <c r="R2" s="54" t="s">
        <v>6</v>
      </c>
    </row>
    <row r="3" spans="1:18" ht="27.75" customHeight="1">
      <c r="A3" s="54"/>
      <c r="B3" s="55"/>
      <c r="C3" s="63" t="s">
        <v>7</v>
      </c>
      <c r="D3" s="63" t="s">
        <v>8</v>
      </c>
      <c r="E3" s="53" t="s">
        <v>9</v>
      </c>
      <c r="F3" s="53" t="s">
        <v>10</v>
      </c>
      <c r="G3" s="53" t="s">
        <v>11</v>
      </c>
      <c r="H3" s="55" t="s">
        <v>12</v>
      </c>
      <c r="I3" s="55" t="s">
        <v>13</v>
      </c>
      <c r="J3" s="56" t="s">
        <v>14</v>
      </c>
      <c r="K3" s="57"/>
      <c r="L3" s="57"/>
      <c r="M3" s="57"/>
      <c r="N3" s="57"/>
      <c r="O3" s="57"/>
      <c r="P3" s="57"/>
      <c r="Q3" s="58"/>
      <c r="R3" s="54"/>
    </row>
    <row r="4" spans="1:18" ht="188.25" customHeight="1">
      <c r="A4" s="54"/>
      <c r="B4" s="55"/>
      <c r="C4" s="53"/>
      <c r="D4" s="53"/>
      <c r="E4" s="54"/>
      <c r="F4" s="54"/>
      <c r="G4" s="54"/>
      <c r="H4" s="53"/>
      <c r="I4" s="53"/>
      <c r="J4" s="4" t="s">
        <v>15</v>
      </c>
      <c r="K4" s="4" t="s">
        <v>16</v>
      </c>
      <c r="L4" s="4" t="s">
        <v>17</v>
      </c>
      <c r="M4" s="4" t="s">
        <v>18</v>
      </c>
      <c r="N4" s="4" t="s">
        <v>19</v>
      </c>
      <c r="O4" s="4" t="s">
        <v>20</v>
      </c>
      <c r="P4" s="4" t="s">
        <v>21</v>
      </c>
      <c r="Q4" s="4" t="s">
        <v>22</v>
      </c>
      <c r="R4" s="54"/>
    </row>
    <row r="5" spans="1:18" s="10" customFormat="1" ht="20.25" customHeight="1">
      <c r="A5" s="5"/>
      <c r="B5" s="5" t="s">
        <v>23</v>
      </c>
      <c r="C5" s="6"/>
      <c r="D5" s="7"/>
      <c r="E5" s="7"/>
      <c r="F5" s="7"/>
      <c r="G5" s="7"/>
      <c r="H5" s="7"/>
      <c r="I5" s="8"/>
      <c r="J5" s="9">
        <f>J6+J7+J8+J9++J10+J11+J12+J13+J14</f>
        <v>6286.7269999999999</v>
      </c>
      <c r="K5" s="9">
        <f t="shared" ref="K5:Q5" si="0">K6+K7+K8+K9++K10+K11+K12+K13+K14</f>
        <v>10976.074999999999</v>
      </c>
      <c r="L5" s="9">
        <f t="shared" si="0"/>
        <v>9579</v>
      </c>
      <c r="M5" s="9">
        <f t="shared" si="0"/>
        <v>7901</v>
      </c>
      <c r="N5" s="9">
        <f t="shared" si="0"/>
        <v>7901</v>
      </c>
      <c r="O5" s="9">
        <f t="shared" si="0"/>
        <v>7901</v>
      </c>
      <c r="P5" s="9">
        <f t="shared" si="0"/>
        <v>7901</v>
      </c>
      <c r="Q5" s="9">
        <f t="shared" si="0"/>
        <v>7901</v>
      </c>
      <c r="R5" s="8"/>
    </row>
    <row r="6" spans="1:18" ht="108" customHeight="1">
      <c r="A6" s="11">
        <v>1</v>
      </c>
      <c r="B6" s="11" t="s">
        <v>24</v>
      </c>
      <c r="C6" s="11" t="s">
        <v>25</v>
      </c>
      <c r="D6" s="12" t="s">
        <v>26</v>
      </c>
      <c r="E6" s="12" t="s">
        <v>27</v>
      </c>
      <c r="F6" s="13" t="s">
        <v>28</v>
      </c>
      <c r="G6" s="14">
        <v>1.5</v>
      </c>
      <c r="H6" s="13" t="s">
        <v>29</v>
      </c>
      <c r="I6" s="13" t="s">
        <v>30</v>
      </c>
      <c r="J6" s="15">
        <f>J7+J8</f>
        <v>581.28499999999997</v>
      </c>
      <c r="K6" s="16">
        <v>5180</v>
      </c>
      <c r="L6" s="16">
        <v>4719</v>
      </c>
      <c r="M6" s="17">
        <v>4342</v>
      </c>
      <c r="N6" s="17">
        <v>4342</v>
      </c>
      <c r="O6" s="17">
        <v>4342</v>
      </c>
      <c r="P6" s="17">
        <v>4342</v>
      </c>
      <c r="Q6" s="17">
        <v>4342</v>
      </c>
      <c r="R6" s="11" t="s">
        <v>31</v>
      </c>
    </row>
    <row r="7" spans="1:18" ht="105.75" customHeight="1">
      <c r="A7" s="11">
        <v>2</v>
      </c>
      <c r="B7" s="18" t="s">
        <v>32</v>
      </c>
      <c r="C7" s="11" t="s">
        <v>33</v>
      </c>
      <c r="D7" s="12" t="s">
        <v>34</v>
      </c>
      <c r="E7" s="12" t="s">
        <v>27</v>
      </c>
      <c r="F7" s="13" t="s">
        <v>35</v>
      </c>
      <c r="G7" s="14">
        <v>1.5</v>
      </c>
      <c r="H7" s="13" t="s">
        <v>29</v>
      </c>
      <c r="I7" s="13" t="s">
        <v>30</v>
      </c>
      <c r="J7" s="15">
        <v>0.95599999999999996</v>
      </c>
      <c r="K7" s="16">
        <v>0.4</v>
      </c>
      <c r="L7" s="19">
        <v>0</v>
      </c>
      <c r="M7" s="17">
        <v>0</v>
      </c>
      <c r="N7" s="17">
        <v>0</v>
      </c>
      <c r="O7" s="20">
        <v>0</v>
      </c>
      <c r="P7" s="20">
        <v>0</v>
      </c>
      <c r="Q7" s="20">
        <v>0</v>
      </c>
      <c r="R7" s="11" t="s">
        <v>31</v>
      </c>
    </row>
    <row r="8" spans="1:18" ht="108.75" customHeight="1">
      <c r="A8" s="11">
        <v>3</v>
      </c>
      <c r="B8" s="11" t="s">
        <v>36</v>
      </c>
      <c r="C8" s="11" t="s">
        <v>37</v>
      </c>
      <c r="D8" s="12" t="s">
        <v>34</v>
      </c>
      <c r="E8" s="12" t="s">
        <v>27</v>
      </c>
      <c r="F8" s="13" t="s">
        <v>35</v>
      </c>
      <c r="G8" s="14">
        <v>1.5</v>
      </c>
      <c r="H8" s="13" t="s">
        <v>38</v>
      </c>
      <c r="I8" s="13" t="s">
        <v>30</v>
      </c>
      <c r="J8" s="15">
        <v>580.32899999999995</v>
      </c>
      <c r="K8" s="16">
        <v>59</v>
      </c>
      <c r="L8" s="19">
        <v>85</v>
      </c>
      <c r="M8" s="17">
        <v>94</v>
      </c>
      <c r="N8" s="17">
        <v>94</v>
      </c>
      <c r="O8" s="17">
        <v>94</v>
      </c>
      <c r="P8" s="17">
        <v>94</v>
      </c>
      <c r="Q8" s="17">
        <v>94</v>
      </c>
      <c r="R8" s="11" t="s">
        <v>31</v>
      </c>
    </row>
    <row r="9" spans="1:18" ht="116.25" customHeight="1">
      <c r="A9" s="11">
        <v>4</v>
      </c>
      <c r="B9" s="11" t="s">
        <v>39</v>
      </c>
      <c r="C9" s="11" t="s">
        <v>40</v>
      </c>
      <c r="D9" s="12" t="s">
        <v>34</v>
      </c>
      <c r="E9" s="12" t="s">
        <v>27</v>
      </c>
      <c r="F9" s="13" t="s">
        <v>35</v>
      </c>
      <c r="G9" s="14">
        <v>1.5</v>
      </c>
      <c r="H9" s="13" t="s">
        <v>38</v>
      </c>
      <c r="I9" s="13" t="s">
        <v>30</v>
      </c>
      <c r="J9" s="15">
        <v>197.036</v>
      </c>
      <c r="K9" s="16">
        <v>7.9</v>
      </c>
      <c r="L9" s="19">
        <v>8</v>
      </c>
      <c r="M9" s="17">
        <v>9</v>
      </c>
      <c r="N9" s="17">
        <v>9</v>
      </c>
      <c r="O9" s="17">
        <v>9</v>
      </c>
      <c r="P9" s="17">
        <v>9</v>
      </c>
      <c r="Q9" s="17">
        <v>9</v>
      </c>
      <c r="R9" s="11" t="s">
        <v>31</v>
      </c>
    </row>
    <row r="10" spans="1:18" ht="114.75" customHeight="1">
      <c r="A10" s="11">
        <v>5</v>
      </c>
      <c r="B10" s="11" t="s">
        <v>41</v>
      </c>
      <c r="C10" s="18" t="s">
        <v>42</v>
      </c>
      <c r="D10" s="12" t="s">
        <v>34</v>
      </c>
      <c r="E10" s="12" t="s">
        <v>27</v>
      </c>
      <c r="F10" s="13" t="s">
        <v>35</v>
      </c>
      <c r="G10" s="14">
        <v>1.5</v>
      </c>
      <c r="H10" s="13" t="s">
        <v>38</v>
      </c>
      <c r="I10" s="13" t="s">
        <v>30</v>
      </c>
      <c r="J10" s="15">
        <v>202.042</v>
      </c>
      <c r="K10" s="16">
        <v>79.7</v>
      </c>
      <c r="L10" s="19">
        <v>105</v>
      </c>
      <c r="M10" s="17">
        <v>108</v>
      </c>
      <c r="N10" s="17">
        <v>108</v>
      </c>
      <c r="O10" s="17">
        <v>108</v>
      </c>
      <c r="P10" s="17">
        <v>108</v>
      </c>
      <c r="Q10" s="17">
        <v>108</v>
      </c>
      <c r="R10" s="11" t="s">
        <v>31</v>
      </c>
    </row>
    <row r="11" spans="1:18" ht="125.25" customHeight="1">
      <c r="A11" s="11">
        <v>6</v>
      </c>
      <c r="B11" s="11" t="s">
        <v>43</v>
      </c>
      <c r="C11" s="18" t="s">
        <v>44</v>
      </c>
      <c r="D11" s="12" t="s">
        <v>34</v>
      </c>
      <c r="E11" s="12" t="s">
        <v>27</v>
      </c>
      <c r="F11" s="13" t="s">
        <v>35</v>
      </c>
      <c r="G11" s="14">
        <v>1.5</v>
      </c>
      <c r="H11" s="13" t="s">
        <v>38</v>
      </c>
      <c r="I11" s="13" t="s">
        <v>30</v>
      </c>
      <c r="J11" s="15">
        <v>210.755</v>
      </c>
      <c r="K11" s="16">
        <v>109.8</v>
      </c>
      <c r="L11" s="19">
        <v>71</v>
      </c>
      <c r="M11" s="17">
        <v>20</v>
      </c>
      <c r="N11" s="17">
        <v>20</v>
      </c>
      <c r="O11" s="17">
        <v>20</v>
      </c>
      <c r="P11" s="17">
        <v>20</v>
      </c>
      <c r="Q11" s="17">
        <v>20</v>
      </c>
      <c r="R11" s="11" t="s">
        <v>31</v>
      </c>
    </row>
    <row r="12" spans="1:18" ht="105.75" customHeight="1">
      <c r="A12" s="11">
        <v>7</v>
      </c>
      <c r="B12" s="11" t="s">
        <v>45</v>
      </c>
      <c r="C12" s="18" t="s">
        <v>46</v>
      </c>
      <c r="D12" s="12" t="s">
        <v>34</v>
      </c>
      <c r="E12" s="12" t="s">
        <v>27</v>
      </c>
      <c r="F12" s="13" t="s">
        <v>35</v>
      </c>
      <c r="G12" s="14">
        <v>1.5</v>
      </c>
      <c r="H12" s="13" t="s">
        <v>38</v>
      </c>
      <c r="I12" s="13" t="s">
        <v>30</v>
      </c>
      <c r="J12" s="17">
        <v>2196.364</v>
      </c>
      <c r="K12" s="17">
        <v>1374.9</v>
      </c>
      <c r="L12" s="17">
        <v>1310</v>
      </c>
      <c r="M12" s="21">
        <v>1463</v>
      </c>
      <c r="N12" s="21">
        <v>1463</v>
      </c>
      <c r="O12" s="21">
        <v>1463</v>
      </c>
      <c r="P12" s="21">
        <v>1463</v>
      </c>
      <c r="Q12" s="21">
        <v>1463</v>
      </c>
      <c r="R12" s="11" t="s">
        <v>31</v>
      </c>
    </row>
    <row r="13" spans="1:18" ht="159" customHeight="1">
      <c r="A13" s="11">
        <v>8</v>
      </c>
      <c r="B13" s="11" t="s">
        <v>47</v>
      </c>
      <c r="C13" s="18" t="s">
        <v>48</v>
      </c>
      <c r="D13" s="12" t="s">
        <v>49</v>
      </c>
      <c r="E13" s="12" t="s">
        <v>27</v>
      </c>
      <c r="F13" s="13" t="s">
        <v>35</v>
      </c>
      <c r="G13" s="14">
        <v>1.5</v>
      </c>
      <c r="H13" s="13" t="s">
        <v>50</v>
      </c>
      <c r="I13" s="13"/>
      <c r="J13" s="17">
        <v>2147.96</v>
      </c>
      <c r="K13" s="17">
        <v>4061.375</v>
      </c>
      <c r="L13" s="17">
        <v>2989</v>
      </c>
      <c r="M13" s="21">
        <v>1829</v>
      </c>
      <c r="N13" s="21">
        <v>1829</v>
      </c>
      <c r="O13" s="21">
        <v>1829</v>
      </c>
      <c r="P13" s="21">
        <v>1829</v>
      </c>
      <c r="Q13" s="21">
        <v>1829</v>
      </c>
      <c r="R13" s="11" t="s">
        <v>51</v>
      </c>
    </row>
    <row r="14" spans="1:18" ht="132.75" customHeight="1">
      <c r="A14" s="11">
        <v>9</v>
      </c>
      <c r="B14" s="11" t="s">
        <v>52</v>
      </c>
      <c r="C14" s="18" t="s">
        <v>53</v>
      </c>
      <c r="D14" s="12" t="s">
        <v>54</v>
      </c>
      <c r="E14" s="12" t="s">
        <v>27</v>
      </c>
      <c r="F14" s="13" t="s">
        <v>55</v>
      </c>
      <c r="G14" s="14">
        <v>1.5</v>
      </c>
      <c r="H14" s="13"/>
      <c r="I14" s="13"/>
      <c r="J14" s="19">
        <f>J15+J16+J17+J18+J19+J20+J21</f>
        <v>170</v>
      </c>
      <c r="K14" s="19">
        <f t="shared" ref="K14:L14" si="1">K15+K16+K17+K18+K19+K20+K21</f>
        <v>103</v>
      </c>
      <c r="L14" s="19">
        <f t="shared" si="1"/>
        <v>292</v>
      </c>
      <c r="M14" s="17">
        <f>M15+M16+M17+M18+M19+M20+M21</f>
        <v>36</v>
      </c>
      <c r="N14" s="17">
        <f>N15+N16+N17+N18+N19+N20+N21</f>
        <v>36</v>
      </c>
      <c r="O14" s="17">
        <v>36</v>
      </c>
      <c r="P14" s="17">
        <v>36</v>
      </c>
      <c r="Q14" s="17">
        <v>36</v>
      </c>
      <c r="R14" s="11" t="s">
        <v>56</v>
      </c>
    </row>
    <row r="15" spans="1:18" ht="117" customHeight="1">
      <c r="A15" s="22" t="s">
        <v>57</v>
      </c>
      <c r="B15" s="11" t="s">
        <v>58</v>
      </c>
      <c r="C15" s="18" t="s">
        <v>53</v>
      </c>
      <c r="D15" s="12" t="s">
        <v>54</v>
      </c>
      <c r="E15" s="12" t="s">
        <v>27</v>
      </c>
      <c r="F15" s="13" t="s">
        <v>55</v>
      </c>
      <c r="G15" s="14">
        <v>1.5</v>
      </c>
      <c r="H15" s="14" t="s">
        <v>38</v>
      </c>
      <c r="I15" s="14" t="s">
        <v>30</v>
      </c>
      <c r="J15" s="17">
        <v>43</v>
      </c>
      <c r="K15" s="17">
        <v>55</v>
      </c>
      <c r="L15" s="17">
        <v>58</v>
      </c>
      <c r="M15" s="17">
        <v>36</v>
      </c>
      <c r="N15" s="17">
        <v>36</v>
      </c>
      <c r="O15" s="17">
        <v>36</v>
      </c>
      <c r="P15" s="17">
        <v>36</v>
      </c>
      <c r="Q15" s="17">
        <v>36</v>
      </c>
      <c r="R15" s="11" t="s">
        <v>31</v>
      </c>
    </row>
    <row r="16" spans="1:18" ht="117" customHeight="1">
      <c r="A16" s="22" t="s">
        <v>59</v>
      </c>
      <c r="B16" s="11" t="s">
        <v>60</v>
      </c>
      <c r="C16" s="18" t="s">
        <v>53</v>
      </c>
      <c r="D16" s="12" t="s">
        <v>54</v>
      </c>
      <c r="E16" s="12" t="s">
        <v>27</v>
      </c>
      <c r="F16" s="13" t="s">
        <v>55</v>
      </c>
      <c r="G16" s="14">
        <v>1.5</v>
      </c>
      <c r="H16" s="14" t="s">
        <v>61</v>
      </c>
      <c r="I16" s="14" t="s">
        <v>62</v>
      </c>
      <c r="J16" s="19">
        <v>66</v>
      </c>
      <c r="K16" s="19">
        <v>48</v>
      </c>
      <c r="L16" s="19">
        <v>71</v>
      </c>
      <c r="M16" s="17">
        <v>0</v>
      </c>
      <c r="N16" s="17">
        <v>0</v>
      </c>
      <c r="O16" s="17">
        <v>0</v>
      </c>
      <c r="P16" s="17">
        <v>0</v>
      </c>
      <c r="Q16" s="17">
        <v>0</v>
      </c>
      <c r="R16" s="11" t="s">
        <v>63</v>
      </c>
    </row>
    <row r="17" spans="1:18" ht="111.75" customHeight="1">
      <c r="A17" s="22" t="s">
        <v>64</v>
      </c>
      <c r="B17" s="11" t="s">
        <v>65</v>
      </c>
      <c r="C17" s="18" t="s">
        <v>53</v>
      </c>
      <c r="D17" s="12" t="s">
        <v>54</v>
      </c>
      <c r="E17" s="12" t="s">
        <v>27</v>
      </c>
      <c r="F17" s="13" t="s">
        <v>55</v>
      </c>
      <c r="G17" s="14">
        <v>1.5</v>
      </c>
      <c r="H17" s="14" t="s">
        <v>38</v>
      </c>
      <c r="I17" s="14" t="s">
        <v>30</v>
      </c>
      <c r="J17" s="19">
        <v>0</v>
      </c>
      <c r="K17" s="19">
        <v>0</v>
      </c>
      <c r="L17" s="19">
        <v>0</v>
      </c>
      <c r="M17" s="17">
        <v>0</v>
      </c>
      <c r="N17" s="17">
        <v>0</v>
      </c>
      <c r="O17" s="17">
        <v>0</v>
      </c>
      <c r="P17" s="17">
        <v>0</v>
      </c>
      <c r="Q17" s="17">
        <v>0</v>
      </c>
      <c r="R17" s="11" t="s">
        <v>31</v>
      </c>
    </row>
    <row r="18" spans="1:18" ht="108.75" customHeight="1">
      <c r="A18" s="23" t="s">
        <v>66</v>
      </c>
      <c r="B18" s="24" t="s">
        <v>67</v>
      </c>
      <c r="C18" s="24" t="s">
        <v>53</v>
      </c>
      <c r="D18" s="12" t="s">
        <v>54</v>
      </c>
      <c r="E18" s="12" t="s">
        <v>27</v>
      </c>
      <c r="F18" s="13" t="s">
        <v>55</v>
      </c>
      <c r="G18" s="14">
        <v>1.5</v>
      </c>
      <c r="H18" s="14" t="s">
        <v>38</v>
      </c>
      <c r="I18" s="14" t="s">
        <v>30</v>
      </c>
      <c r="J18" s="19">
        <v>0</v>
      </c>
      <c r="K18" s="19">
        <v>0</v>
      </c>
      <c r="L18" s="19">
        <v>0</v>
      </c>
      <c r="M18" s="17">
        <v>0</v>
      </c>
      <c r="N18" s="17">
        <v>0</v>
      </c>
      <c r="O18" s="17">
        <v>0</v>
      </c>
      <c r="P18" s="17">
        <v>0</v>
      </c>
      <c r="Q18" s="17">
        <v>0</v>
      </c>
      <c r="R18" s="11" t="s">
        <v>31</v>
      </c>
    </row>
    <row r="19" spans="1:18" ht="109.5" customHeight="1">
      <c r="A19" s="23" t="s">
        <v>68</v>
      </c>
      <c r="B19" s="24" t="s">
        <v>69</v>
      </c>
      <c r="C19" s="24" t="s">
        <v>53</v>
      </c>
      <c r="D19" s="12" t="s">
        <v>54</v>
      </c>
      <c r="E19" s="12" t="s">
        <v>27</v>
      </c>
      <c r="F19" s="13" t="s">
        <v>55</v>
      </c>
      <c r="G19" s="14">
        <v>1.5</v>
      </c>
      <c r="H19" s="14" t="s">
        <v>38</v>
      </c>
      <c r="I19" s="14" t="s">
        <v>30</v>
      </c>
      <c r="J19" s="19">
        <v>0</v>
      </c>
      <c r="K19" s="19">
        <v>0</v>
      </c>
      <c r="L19" s="19">
        <v>0</v>
      </c>
      <c r="M19" s="17">
        <v>0</v>
      </c>
      <c r="N19" s="17">
        <v>0</v>
      </c>
      <c r="O19" s="17">
        <v>0</v>
      </c>
      <c r="P19" s="17">
        <v>0</v>
      </c>
      <c r="Q19" s="17">
        <v>0</v>
      </c>
      <c r="R19" s="11" t="s">
        <v>31</v>
      </c>
    </row>
    <row r="20" spans="1:18" ht="109.5" customHeight="1">
      <c r="A20" s="23" t="s">
        <v>70</v>
      </c>
      <c r="B20" s="24" t="s">
        <v>71</v>
      </c>
      <c r="C20" s="24" t="s">
        <v>53</v>
      </c>
      <c r="D20" s="12" t="s">
        <v>54</v>
      </c>
      <c r="E20" s="12" t="s">
        <v>27</v>
      </c>
      <c r="F20" s="13" t="s">
        <v>55</v>
      </c>
      <c r="G20" s="14">
        <v>1.5</v>
      </c>
      <c r="H20" s="14" t="s">
        <v>72</v>
      </c>
      <c r="I20" s="14" t="s">
        <v>73</v>
      </c>
      <c r="J20" s="19">
        <v>0</v>
      </c>
      <c r="K20" s="19">
        <v>0</v>
      </c>
      <c r="L20" s="19">
        <v>163</v>
      </c>
      <c r="M20" s="17">
        <v>0</v>
      </c>
      <c r="N20" s="17">
        <v>0</v>
      </c>
      <c r="O20" s="17">
        <v>0</v>
      </c>
      <c r="P20" s="17">
        <v>0</v>
      </c>
      <c r="Q20" s="17">
        <v>0</v>
      </c>
      <c r="R20" s="11" t="s">
        <v>74</v>
      </c>
    </row>
    <row r="21" spans="1:18" ht="182.25" customHeight="1">
      <c r="A21" s="23" t="s">
        <v>75</v>
      </c>
      <c r="B21" s="24" t="s">
        <v>76</v>
      </c>
      <c r="C21" s="24" t="s">
        <v>53</v>
      </c>
      <c r="D21" s="12" t="s">
        <v>54</v>
      </c>
      <c r="E21" s="12" t="s">
        <v>27</v>
      </c>
      <c r="F21" s="13" t="s">
        <v>55</v>
      </c>
      <c r="G21" s="14">
        <v>1.5</v>
      </c>
      <c r="H21" s="14" t="s">
        <v>77</v>
      </c>
      <c r="I21" s="14" t="s">
        <v>78</v>
      </c>
      <c r="J21" s="19">
        <v>61</v>
      </c>
      <c r="K21" s="19">
        <v>0</v>
      </c>
      <c r="L21" s="19">
        <v>0</v>
      </c>
      <c r="M21" s="17">
        <v>0</v>
      </c>
      <c r="N21" s="17">
        <v>0</v>
      </c>
      <c r="O21" s="17">
        <v>0</v>
      </c>
      <c r="P21" s="17">
        <v>0</v>
      </c>
      <c r="Q21" s="17">
        <v>0</v>
      </c>
      <c r="R21" s="11" t="s">
        <v>79</v>
      </c>
    </row>
    <row r="22" spans="1:18" ht="15.75" customHeight="1">
      <c r="A22" s="25"/>
      <c r="B22" s="25" t="s">
        <v>80</v>
      </c>
      <c r="C22" s="26"/>
      <c r="D22" s="26"/>
      <c r="E22" s="26"/>
      <c r="F22" s="26"/>
      <c r="G22" s="27"/>
      <c r="H22" s="27"/>
      <c r="I22" s="27"/>
      <c r="J22" s="28">
        <f>J23+J24+J25+J26+J27+J28</f>
        <v>224.881</v>
      </c>
      <c r="K22" s="28">
        <f t="shared" ref="K22:Q22" si="2">K23+K24+K25+K26+K27+K28</f>
        <v>1014.6666666666665</v>
      </c>
      <c r="L22" s="28">
        <f t="shared" si="2"/>
        <v>1259</v>
      </c>
      <c r="M22" s="28">
        <f t="shared" si="2"/>
        <v>3680.333333333333</v>
      </c>
      <c r="N22" s="28">
        <f t="shared" si="2"/>
        <v>1521.333333333333</v>
      </c>
      <c r="O22" s="28">
        <f t="shared" si="2"/>
        <v>1521.333333333333</v>
      </c>
      <c r="P22" s="28">
        <f t="shared" si="2"/>
        <v>1521.333333333333</v>
      </c>
      <c r="Q22" s="28">
        <f t="shared" si="2"/>
        <v>1521.333333333333</v>
      </c>
      <c r="R22" s="27"/>
    </row>
    <row r="23" spans="1:18" ht="111" customHeight="1">
      <c r="A23" s="11">
        <v>10</v>
      </c>
      <c r="B23" s="11" t="s">
        <v>81</v>
      </c>
      <c r="C23" s="29" t="s">
        <v>82</v>
      </c>
      <c r="D23" s="12" t="s">
        <v>34</v>
      </c>
      <c r="E23" s="12" t="s">
        <v>27</v>
      </c>
      <c r="F23" s="13" t="s">
        <v>35</v>
      </c>
      <c r="G23" s="14">
        <v>0.3</v>
      </c>
      <c r="H23" s="14" t="s">
        <v>38</v>
      </c>
      <c r="I23" s="14" t="s">
        <v>30</v>
      </c>
      <c r="J23" s="19">
        <v>9.8810000000000002</v>
      </c>
      <c r="K23" s="19">
        <v>45</v>
      </c>
      <c r="L23" s="19">
        <v>6</v>
      </c>
      <c r="M23" s="21">
        <v>26</v>
      </c>
      <c r="N23" s="21">
        <v>26</v>
      </c>
      <c r="O23" s="21">
        <v>26</v>
      </c>
      <c r="P23" s="21">
        <v>26</v>
      </c>
      <c r="Q23" s="21">
        <v>26</v>
      </c>
      <c r="R23" s="11" t="s">
        <v>31</v>
      </c>
    </row>
    <row r="24" spans="1:18" ht="108.75" customHeight="1">
      <c r="A24" s="11">
        <v>11</v>
      </c>
      <c r="B24" s="11" t="s">
        <v>83</v>
      </c>
      <c r="C24" s="29" t="s">
        <v>84</v>
      </c>
      <c r="D24" s="12" t="s">
        <v>34</v>
      </c>
      <c r="E24" s="12" t="s">
        <v>27</v>
      </c>
      <c r="F24" s="13" t="s">
        <v>35</v>
      </c>
      <c r="G24" s="14">
        <v>0.3</v>
      </c>
      <c r="H24" s="14" t="s">
        <v>38</v>
      </c>
      <c r="I24" s="14" t="s">
        <v>30</v>
      </c>
      <c r="J24" s="19">
        <v>7</v>
      </c>
      <c r="K24" s="19">
        <v>29</v>
      </c>
      <c r="L24" s="19">
        <v>99</v>
      </c>
      <c r="M24" s="21">
        <v>40</v>
      </c>
      <c r="N24" s="21">
        <v>40</v>
      </c>
      <c r="O24" s="21">
        <v>40</v>
      </c>
      <c r="P24" s="21">
        <v>40</v>
      </c>
      <c r="Q24" s="21">
        <v>40</v>
      </c>
      <c r="R24" s="11" t="s">
        <v>31</v>
      </c>
    </row>
    <row r="25" spans="1:18" ht="116.25" customHeight="1">
      <c r="A25" s="11">
        <v>12</v>
      </c>
      <c r="B25" s="11" t="s">
        <v>85</v>
      </c>
      <c r="C25" s="29" t="s">
        <v>86</v>
      </c>
      <c r="D25" s="12" t="s">
        <v>34</v>
      </c>
      <c r="E25" s="12" t="s">
        <v>27</v>
      </c>
      <c r="F25" s="13" t="s">
        <v>35</v>
      </c>
      <c r="G25" s="14">
        <v>0.3</v>
      </c>
      <c r="H25" s="14" t="s">
        <v>38</v>
      </c>
      <c r="I25" s="14" t="s">
        <v>30</v>
      </c>
      <c r="J25" s="19">
        <v>25</v>
      </c>
      <c r="K25" s="19">
        <v>38</v>
      </c>
      <c r="L25" s="19">
        <v>14</v>
      </c>
      <c r="M25" s="21">
        <v>16</v>
      </c>
      <c r="N25" s="21">
        <v>16</v>
      </c>
      <c r="O25" s="21">
        <v>16</v>
      </c>
      <c r="P25" s="21">
        <v>16</v>
      </c>
      <c r="Q25" s="21">
        <v>16</v>
      </c>
      <c r="R25" s="11" t="s">
        <v>31</v>
      </c>
    </row>
    <row r="26" spans="1:18" ht="171.75" customHeight="1">
      <c r="A26" s="11">
        <v>15</v>
      </c>
      <c r="B26" s="18" t="s">
        <v>87</v>
      </c>
      <c r="C26" s="11" t="s">
        <v>88</v>
      </c>
      <c r="D26" s="12" t="s">
        <v>89</v>
      </c>
      <c r="E26" s="12" t="s">
        <v>90</v>
      </c>
      <c r="F26" s="13" t="s">
        <v>91</v>
      </c>
      <c r="G26" s="13">
        <v>2</v>
      </c>
      <c r="H26" s="14" t="s">
        <v>92</v>
      </c>
      <c r="I26" s="14" t="s">
        <v>93</v>
      </c>
      <c r="J26" s="19">
        <f>549/1.5*2-549</f>
        <v>183</v>
      </c>
      <c r="K26" s="19">
        <f>2708/1.5*2-2708</f>
        <v>902.66666666666652</v>
      </c>
      <c r="L26" s="19">
        <f>3420/1.5*2-3420</f>
        <v>1140</v>
      </c>
      <c r="M26" s="21">
        <f>4318/1.5*2-4318</f>
        <v>1439.333333333333</v>
      </c>
      <c r="N26" s="21">
        <f>4318/1.5*2-4318</f>
        <v>1439.333333333333</v>
      </c>
      <c r="O26" s="21">
        <f>4318/1.5*2-4318</f>
        <v>1439.333333333333</v>
      </c>
      <c r="P26" s="21">
        <f t="shared" ref="P26:Q26" si="3">4318/1.5*2-4318</f>
        <v>1439.333333333333</v>
      </c>
      <c r="Q26" s="21">
        <f t="shared" si="3"/>
        <v>1439.333333333333</v>
      </c>
      <c r="R26" s="11" t="s">
        <v>94</v>
      </c>
    </row>
    <row r="27" spans="1:18" ht="255" customHeight="1">
      <c r="A27" s="11">
        <v>17</v>
      </c>
      <c r="B27" s="11" t="s">
        <v>95</v>
      </c>
      <c r="C27" s="11" t="s">
        <v>96</v>
      </c>
      <c r="D27" s="12" t="s">
        <v>97</v>
      </c>
      <c r="E27" s="12" t="s">
        <v>90</v>
      </c>
      <c r="F27" s="13" t="s">
        <v>98</v>
      </c>
      <c r="G27" s="13">
        <v>2</v>
      </c>
      <c r="H27" s="14" t="s">
        <v>92</v>
      </c>
      <c r="I27" s="14" t="s">
        <v>93</v>
      </c>
      <c r="J27" s="19">
        <v>0</v>
      </c>
      <c r="K27" s="19">
        <v>0</v>
      </c>
      <c r="L27" s="19">
        <v>0</v>
      </c>
      <c r="M27" s="21">
        <f>4318/2</f>
        <v>2159</v>
      </c>
      <c r="N27" s="21">
        <v>0</v>
      </c>
      <c r="O27" s="21">
        <v>0</v>
      </c>
      <c r="P27" s="21">
        <v>0</v>
      </c>
      <c r="Q27" s="21">
        <v>0</v>
      </c>
      <c r="R27" s="11" t="s">
        <v>94</v>
      </c>
    </row>
    <row r="28" spans="1:18" ht="239.25" customHeight="1">
      <c r="A28" s="47">
        <v>18</v>
      </c>
      <c r="B28" s="59" t="s">
        <v>99</v>
      </c>
      <c r="C28" s="59" t="s">
        <v>100</v>
      </c>
      <c r="D28" s="62" t="s">
        <v>97</v>
      </c>
      <c r="E28" s="62" t="s">
        <v>90</v>
      </c>
      <c r="F28" s="48" t="s">
        <v>98</v>
      </c>
      <c r="G28" s="48">
        <v>2</v>
      </c>
      <c r="H28" s="49" t="s">
        <v>92</v>
      </c>
      <c r="I28" s="49" t="s">
        <v>92</v>
      </c>
      <c r="J28" s="52">
        <v>0</v>
      </c>
      <c r="K28" s="52">
        <v>0</v>
      </c>
      <c r="L28" s="52">
        <v>0</v>
      </c>
      <c r="M28" s="43">
        <v>0</v>
      </c>
      <c r="N28" s="43">
        <v>0</v>
      </c>
      <c r="O28" s="44">
        <v>0</v>
      </c>
      <c r="P28" s="44">
        <v>0</v>
      </c>
      <c r="Q28" s="44">
        <v>0</v>
      </c>
      <c r="R28" s="47" t="s">
        <v>94</v>
      </c>
    </row>
    <row r="29" spans="1:18" ht="15" customHeight="1">
      <c r="A29" s="47"/>
      <c r="B29" s="60"/>
      <c r="C29" s="60"/>
      <c r="D29" s="62"/>
      <c r="E29" s="62"/>
      <c r="F29" s="48"/>
      <c r="G29" s="48"/>
      <c r="H29" s="50"/>
      <c r="I29" s="50"/>
      <c r="J29" s="52"/>
      <c r="K29" s="52"/>
      <c r="L29" s="52"/>
      <c r="M29" s="43"/>
      <c r="N29" s="43"/>
      <c r="O29" s="45"/>
      <c r="P29" s="45"/>
      <c r="Q29" s="45"/>
      <c r="R29" s="47"/>
    </row>
    <row r="30" spans="1:18" ht="7.5" customHeight="1">
      <c r="A30" s="47"/>
      <c r="B30" s="61"/>
      <c r="C30" s="61"/>
      <c r="D30" s="62"/>
      <c r="E30" s="62"/>
      <c r="F30" s="48"/>
      <c r="G30" s="48"/>
      <c r="H30" s="51"/>
      <c r="I30" s="51"/>
      <c r="J30" s="52"/>
      <c r="K30" s="52"/>
      <c r="L30" s="52"/>
      <c r="M30" s="43"/>
      <c r="N30" s="43"/>
      <c r="O30" s="46"/>
      <c r="P30" s="46"/>
      <c r="Q30" s="46"/>
      <c r="R30" s="47"/>
    </row>
    <row r="31" spans="1:18" ht="16.5" customHeight="1">
      <c r="A31" s="30"/>
      <c r="B31" s="31" t="s">
        <v>101</v>
      </c>
      <c r="C31" s="32"/>
      <c r="D31" s="32"/>
      <c r="E31" s="32"/>
      <c r="F31" s="32"/>
      <c r="G31" s="33"/>
      <c r="H31" s="33"/>
      <c r="I31" s="33"/>
      <c r="J31" s="34">
        <f>J32+J33</f>
        <v>0</v>
      </c>
      <c r="K31" s="34">
        <f t="shared" ref="K31:Q31" si="4">K32+K33</f>
        <v>0</v>
      </c>
      <c r="L31" s="34">
        <f t="shared" si="4"/>
        <v>0</v>
      </c>
      <c r="M31" s="34">
        <f t="shared" si="4"/>
        <v>261469</v>
      </c>
      <c r="N31" s="35">
        <f t="shared" si="4"/>
        <v>274492.36031331588</v>
      </c>
      <c r="O31" s="34">
        <f t="shared" si="4"/>
        <v>0</v>
      </c>
      <c r="P31" s="34">
        <f t="shared" si="4"/>
        <v>0</v>
      </c>
      <c r="Q31" s="34">
        <f t="shared" si="4"/>
        <v>0</v>
      </c>
      <c r="R31" s="33"/>
    </row>
    <row r="32" spans="1:18" ht="168" customHeight="1">
      <c r="A32" s="11">
        <v>13</v>
      </c>
      <c r="B32" s="11" t="s">
        <v>102</v>
      </c>
      <c r="C32" s="11" t="s">
        <v>103</v>
      </c>
      <c r="D32" s="12" t="s">
        <v>104</v>
      </c>
      <c r="E32" s="12" t="s">
        <v>90</v>
      </c>
      <c r="F32" s="13" t="s">
        <v>105</v>
      </c>
      <c r="G32" s="13">
        <v>15</v>
      </c>
      <c r="H32" s="14" t="s">
        <v>92</v>
      </c>
      <c r="I32" s="14" t="s">
        <v>93</v>
      </c>
      <c r="J32" s="36">
        <v>0</v>
      </c>
      <c r="K32" s="36">
        <v>0</v>
      </c>
      <c r="L32" s="36">
        <v>0</v>
      </c>
      <c r="M32" s="36">
        <v>0</v>
      </c>
      <c r="N32" s="36">
        <f>490*3/2</f>
        <v>735</v>
      </c>
      <c r="O32" s="37">
        <v>0</v>
      </c>
      <c r="P32" s="37">
        <v>0</v>
      </c>
      <c r="Q32" s="37">
        <v>0</v>
      </c>
      <c r="R32" s="11" t="s">
        <v>94</v>
      </c>
    </row>
    <row r="33" spans="1:18" ht="117" customHeight="1">
      <c r="A33" s="11">
        <v>14</v>
      </c>
      <c r="B33" s="11" t="s">
        <v>106</v>
      </c>
      <c r="C33" s="11" t="s">
        <v>107</v>
      </c>
      <c r="D33" s="12" t="s">
        <v>104</v>
      </c>
      <c r="E33" s="12" t="s">
        <v>90</v>
      </c>
      <c r="F33" s="13" t="s">
        <v>108</v>
      </c>
      <c r="G33" s="13" t="s">
        <v>109</v>
      </c>
      <c r="H33" s="14" t="s">
        <v>92</v>
      </c>
      <c r="I33" s="14" t="s">
        <v>93</v>
      </c>
      <c r="J33" s="36">
        <v>0</v>
      </c>
      <c r="K33" s="36">
        <v>0</v>
      </c>
      <c r="L33" s="36">
        <v>0</v>
      </c>
      <c r="M33" s="36">
        <v>261469</v>
      </c>
      <c r="N33" s="37">
        <f>M33/1.915*2.005</f>
        <v>273757.36031331588</v>
      </c>
      <c r="O33" s="37">
        <v>0</v>
      </c>
      <c r="P33" s="37">
        <v>0</v>
      </c>
      <c r="Q33" s="37">
        <v>0</v>
      </c>
      <c r="R33" s="11" t="s">
        <v>94</v>
      </c>
    </row>
    <row r="34" spans="1:18" ht="18.75">
      <c r="A34" s="38"/>
      <c r="B34" s="38" t="s">
        <v>110</v>
      </c>
      <c r="C34" s="39"/>
      <c r="D34" s="39"/>
      <c r="E34" s="39"/>
      <c r="F34" s="39"/>
      <c r="G34" s="40"/>
      <c r="H34" s="40"/>
      <c r="I34" s="40"/>
      <c r="J34" s="28">
        <f>J31+J22+J5</f>
        <v>6511.6080000000002</v>
      </c>
      <c r="K34" s="28">
        <f t="shared" ref="K34:Q34" si="5">K31+K22+K5</f>
        <v>11990.741666666665</v>
      </c>
      <c r="L34" s="28">
        <f t="shared" si="5"/>
        <v>10838</v>
      </c>
      <c r="M34" s="28">
        <f t="shared" si="5"/>
        <v>273050.33333333331</v>
      </c>
      <c r="N34" s="28">
        <f t="shared" si="5"/>
        <v>283914.69364664919</v>
      </c>
      <c r="O34" s="28">
        <f t="shared" si="5"/>
        <v>9422.3333333333321</v>
      </c>
      <c r="P34" s="28">
        <f t="shared" si="5"/>
        <v>9422.3333333333321</v>
      </c>
      <c r="Q34" s="28">
        <f t="shared" si="5"/>
        <v>9422.3333333333321</v>
      </c>
      <c r="R34" s="41"/>
    </row>
    <row r="36" spans="1:18">
      <c r="J36" s="42"/>
      <c r="K36" s="42"/>
      <c r="L36" s="42"/>
      <c r="M36" s="42"/>
      <c r="N36" s="42"/>
      <c r="O36" s="42"/>
      <c r="P36" s="42"/>
      <c r="Q36" s="42"/>
    </row>
    <row r="37" spans="1:18">
      <c r="J37" s="42"/>
      <c r="K37" s="42"/>
      <c r="L37" s="42"/>
      <c r="M37" s="42"/>
      <c r="N37" s="42"/>
      <c r="O37" s="42"/>
      <c r="P37" s="42"/>
      <c r="Q37" s="42"/>
    </row>
    <row r="38" spans="1:18">
      <c r="J38" s="42"/>
      <c r="K38" s="42"/>
      <c r="L38" s="42"/>
      <c r="M38" s="42"/>
      <c r="N38" s="42"/>
      <c r="O38" s="42"/>
      <c r="P38" s="42"/>
      <c r="Q38" s="42"/>
    </row>
    <row r="39" spans="1:18">
      <c r="J39" s="42"/>
      <c r="K39" s="42"/>
      <c r="L39" s="42"/>
      <c r="M39" s="42"/>
      <c r="N39" s="42"/>
      <c r="O39" s="42"/>
      <c r="P39" s="42"/>
      <c r="Q39" s="42"/>
    </row>
    <row r="41" spans="1:18">
      <c r="J41" s="42"/>
      <c r="K41" s="42"/>
      <c r="L41" s="42"/>
      <c r="M41" s="42"/>
      <c r="N41" s="42"/>
      <c r="O41" s="42"/>
      <c r="P41" s="42"/>
      <c r="Q41" s="42"/>
    </row>
    <row r="42" spans="1:18">
      <c r="J42" s="42"/>
      <c r="K42" s="42"/>
      <c r="L42" s="42"/>
      <c r="M42" s="42"/>
      <c r="N42" s="42"/>
      <c r="O42" s="42"/>
      <c r="P42" s="42"/>
      <c r="Q42" s="42"/>
    </row>
  </sheetData>
  <mergeCells count="32">
    <mergeCell ref="R2:R4"/>
    <mergeCell ref="C3:C4"/>
    <mergeCell ref="D3:D4"/>
    <mergeCell ref="E3:E4"/>
    <mergeCell ref="F3:F4"/>
    <mergeCell ref="G3:G4"/>
    <mergeCell ref="H3:H4"/>
    <mergeCell ref="I3:I4"/>
    <mergeCell ref="J3:Q3"/>
    <mergeCell ref="A28:A30"/>
    <mergeCell ref="B28:B30"/>
    <mergeCell ref="C28:C30"/>
    <mergeCell ref="D28:D30"/>
    <mergeCell ref="E28:E30"/>
    <mergeCell ref="F28:F30"/>
    <mergeCell ref="A2:A4"/>
    <mergeCell ref="B2:B4"/>
    <mergeCell ref="C2:D2"/>
    <mergeCell ref="E2:I2"/>
    <mergeCell ref="J2:Q2"/>
    <mergeCell ref="R28:R30"/>
    <mergeCell ref="G28:G30"/>
    <mergeCell ref="H28:H30"/>
    <mergeCell ref="I28:I30"/>
    <mergeCell ref="J28:J30"/>
    <mergeCell ref="K28:K30"/>
    <mergeCell ref="L28:L30"/>
    <mergeCell ref="M28:M30"/>
    <mergeCell ref="N28:N30"/>
    <mergeCell ref="O28:O30"/>
    <mergeCell ref="P28:P30"/>
    <mergeCell ref="Q28:Q30"/>
  </mergeCells>
  <printOptions horizontalCentered="1"/>
  <pageMargins left="0.19685039370078741" right="0.19685039370078741" top="0.51181102362204722" bottom="0.27559055118110237" header="0.31496062992125984" footer="0.15748031496062992"/>
  <pageSetup paperSize="9" scale="48" fitToHeight="0" orientation="landscape" r:id="rId1"/>
  <headerFooter>
    <oddFooter>&amp;R&amp;P из &amp;N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для публикации</vt:lpstr>
      <vt:lpstr>'для публикации'!Заголовки_для_печати</vt:lpstr>
      <vt:lpstr>'для публикации'!Область_печати</vt:lpstr>
    </vt:vector>
  </TitlesOfParts>
  <Company>Финансовое управление ЗГО</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beloslud</dc:creator>
  <cp:lastModifiedBy>beloslud</cp:lastModifiedBy>
  <dcterms:created xsi:type="dcterms:W3CDTF">2020-07-31T12:06:18Z</dcterms:created>
  <dcterms:modified xsi:type="dcterms:W3CDTF">2020-07-31T12:07:37Z</dcterms:modified>
</cp:coreProperties>
</file>